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сходные данные" sheetId="1" r:id="rId1"/>
    <sheet name="Сравнение прогнозируемого времени с реальным" sheetId="2" r:id="rId2"/>
    <sheet name="Разные значение реального времени при одинаковом прогнозе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<sst xmlns="http://schemas.openxmlformats.org/spreadsheetml/2006/main" count="49" uniqueCount="34">
  <si>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Исходные данные</t>
  </si>
  <si>
    <t>№</t>
  </si>
  <si>
    <t>дата</t>
  </si>
  <si>
    <t>отправление</t>
  </si>
  <si>
    <t>прибытие</t>
  </si>
  <si>
    <t>Сообщение SMS о пробке</t>
  </si>
  <si>
    <t>19-24</t>
  </si>
  <si>
    <t>t</t>
  </si>
  <si>
    <t>24-29</t>
  </si>
  <si>
    <t>29-32</t>
  </si>
  <si>
    <t>32-35</t>
  </si>
  <si>
    <t>35-38</t>
  </si>
  <si>
    <t>время прогноз (мин.)</t>
  </si>
  <si>
    <t>время в пути (мин.)</t>
  </si>
  <si>
    <t>разница (мин.)</t>
  </si>
  <si>
    <t>Затруднения: 19-29;35-38;</t>
  </si>
  <si>
    <t>Затруднения: 24-19;</t>
  </si>
  <si>
    <t>Затруднения: 24-29;</t>
  </si>
  <si>
    <t>Затруднения: 35-29;24-19;</t>
  </si>
  <si>
    <t>Затруднения: 35-32;29-19;</t>
  </si>
  <si>
    <t>Пробка: 29-24;</t>
  </si>
  <si>
    <t>Пробка: 19-24;Затруднения: 24-29;</t>
  </si>
  <si>
    <t>Движение свободно.</t>
  </si>
  <si>
    <t>Затруднения: 19-24;</t>
  </si>
  <si>
    <t>Затруднения: 35-32;</t>
  </si>
  <si>
    <t>Пробка: 24-19;Затруднения: 35-29;</t>
  </si>
  <si>
    <t>Пробка: 19-24;</t>
  </si>
  <si>
    <t>Пробка: 38-35;</t>
  </si>
  <si>
    <t>Пробка: 35-38;</t>
  </si>
  <si>
    <t>Затруднения: 35-32;24-19;</t>
  </si>
  <si>
    <t>Пробка: 24-19;</t>
  </si>
  <si>
    <t>Пробка: 32-35;Затруднения: 19-29;</t>
  </si>
  <si>
    <t>Сравнение прогнозируемого времени с реальным</t>
  </si>
  <si>
    <t>Разные значение реального времени при одинаковом прогнозе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</si>
</sst>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HH:MM"/>
  </numFmts>
  <fonts count="27">
    <font>
      <sz val="10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sz val="16"/>
      <name val="Arial Cyr"/>
      <family val="2"/>
    </font>
    <font>
      <sz val="6"/>
      <name val="Arial"/>
      <family val="2"/>
    </font>
    <font>
      <sz val="10.7"/>
      <color indexed="8"/>
      <name val="Arial Cyr"/>
      <family val="2"/>
    </font>
    <font>
      <sz val="10.75"/>
      <color indexed="8"/>
      <name val="Arial Cyr"/>
      <family val="2"/>
    </font>
    <font>
      <sz val="9.85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>
      <alignment/>
      <protection/>
    </xf>
    <xf numFmtId="164" fontId="19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0" fillId="0" borderId="0" xfId="0" applyFont="1" applyFill="1" applyBorder="1" applyAlignment="1">
      <alignment horizontal="center" vertical="center"/>
    </xf>
    <xf numFmtId="164" fontId="21" fillId="24" borderId="10" xfId="0" applyFont="1" applyFill="1" applyBorder="1" applyAlignment="1">
      <alignment horizontal="center" vertical="center"/>
    </xf>
    <xf numFmtId="164" fontId="21" fillId="24" borderId="10" xfId="0" applyFont="1" applyFill="1" applyBorder="1" applyAlignment="1">
      <alignment/>
    </xf>
    <xf numFmtId="164" fontId="21" fillId="24" borderId="10" xfId="0" applyFont="1" applyFill="1" applyBorder="1" applyAlignment="1">
      <alignment horizont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19" fillId="0" borderId="0" xfId="61">
      <alignment/>
      <protection/>
    </xf>
    <xf numFmtId="164" fontId="22" fillId="0" borderId="0" xfId="62" applyFont="1" applyAlignment="1">
      <alignment horizontal="center"/>
      <protection/>
    </xf>
    <xf numFmtId="164" fontId="19" fillId="0" borderId="0" xfId="62">
      <alignment/>
      <protection/>
    </xf>
    <xf numFmtId="164" fontId="22" fillId="0" borderId="0" xfId="62" applyFont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Обычный_Книга1" xfId="61"/>
    <cellStyle name="Обычный_Книга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'Исходные данные'!$P$2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'Исходные данные'!$P$3:$P$28</c:f>
              <c:numCache/>
            </c:numRef>
          </c:val>
          <c:smooth val="1"/>
        </c:ser>
        <c:ser>
          <c:idx val="1"/>
          <c:order val="1"/>
          <c:tx>
            <c:strRef>
              <c:f>'Исходные данные'!$Q$2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'Исходные данные'!$Q$3:$Q$28</c:f>
              <c:numCache/>
            </c:numRef>
          </c:val>
          <c:smooth val="1"/>
        </c:ser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1070" b="0" i="0" u="none" baseline="0">
                <a:solidFill>
                  <a:srgbClr val="000000"/>
                </a:solidFill>
              </a:defRPr>
            </a:pPr>
          </a:p>
        </c:txPr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557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'Разные значение реального времени при одинаковом прогнозе'!$A$2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'Разные значение реального времени при одинаковом прогнозе'!$A$3:$A$28</c:f>
            </c:numRef>
          </c:val>
          <c:smooth val="1"/>
        </c:ser>
        <c:ser>
          <c:idx val="1"/>
          <c:order val="1"/>
          <c:tx>
            <c:strRef>
              <c:f>'Разные значение реального времени при одинаковом прогнозе'!$B$2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'Разные значение реального времени при одинаковом прогнозе'!$B$3:$B$28</c:f>
            </c:numRef>
          </c:val>
          <c:smooth val="1"/>
        </c:ser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1070" b="0" i="0" u="none" baseline="0">
                <a:solidFill>
                  <a:srgbClr val="000000"/>
                </a:solidFill>
              </a:defRPr>
            </a:pPr>
          </a:p>
        </c:txPr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53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66675</xdr:rowOff>
    </xdr:from>
    <xdr:to>
      <xdr:col>15</xdr:col>
      <xdr:colOff>142875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42875" y="790575"/>
        <a:ext cx="8001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76200</xdr:rowOff>
    </xdr:from>
    <xdr:to>
      <xdr:col>15</xdr:col>
      <xdr:colOff>419100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85725" y="695325"/>
        <a:ext cx="7267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8.140625" style="1" customWidth="1"/>
    <col min="3" max="3" width="13.57421875" style="1" customWidth="1"/>
    <col min="4" max="4" width="10.140625" style="1" customWidth="1"/>
    <col min="5" max="5" width="31.8515625" style="0" customWidth="1"/>
    <col min="6" max="15" width="0" style="0" hidden="1" customWidth="1"/>
    <col min="16" max="16" width="8.8515625" style="1" customWidth="1"/>
    <col min="17" max="17" width="7.28125" style="1" customWidth="1"/>
  </cols>
  <sheetData>
    <row r="1" spans="1:18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6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7</v>
      </c>
      <c r="L2" s="4" t="s">
        <v>10</v>
      </c>
      <c r="M2" s="4" t="s">
        <v>7</v>
      </c>
      <c r="N2" s="4" t="s">
        <v>11</v>
      </c>
      <c r="O2" s="4" t="s">
        <v>7</v>
      </c>
      <c r="P2" s="5" t="s">
        <v>12</v>
      </c>
      <c r="Q2" s="5" t="s">
        <v>13</v>
      </c>
      <c r="R2" s="6" t="s">
        <v>14</v>
      </c>
    </row>
    <row r="3" spans="1:18" ht="12.75">
      <c r="A3" s="7">
        <v>1</v>
      </c>
      <c r="B3" s="8">
        <v>39429</v>
      </c>
      <c r="C3" s="9">
        <v>0.6611111111111111</v>
      </c>
      <c r="D3" s="9">
        <v>0.6847222222222222</v>
      </c>
      <c r="E3" s="7" t="s">
        <v>15</v>
      </c>
      <c r="F3" s="7">
        <v>30</v>
      </c>
      <c r="G3" s="7">
        <f>5/F3*60</f>
        <v>10</v>
      </c>
      <c r="H3" s="7">
        <v>30</v>
      </c>
      <c r="I3" s="7">
        <f>5/H3*60</f>
        <v>10</v>
      </c>
      <c r="J3" s="7">
        <v>50</v>
      </c>
      <c r="K3" s="7">
        <f>3/J3*60</f>
        <v>3.5999999999999996</v>
      </c>
      <c r="L3" s="7">
        <v>50</v>
      </c>
      <c r="M3" s="7">
        <f>3/L3*60</f>
        <v>3.5999999999999996</v>
      </c>
      <c r="N3" s="7">
        <v>30</v>
      </c>
      <c r="O3" s="7">
        <f>3/N3*60</f>
        <v>6</v>
      </c>
      <c r="P3" s="10">
        <f>G3+I3+K3+M3+O3</f>
        <v>33.2</v>
      </c>
      <c r="Q3" s="10">
        <f>60-52+26</f>
        <v>34</v>
      </c>
      <c r="R3" s="10">
        <f>P3-Q3</f>
        <v>-0.7999999999999972</v>
      </c>
    </row>
    <row r="4" spans="1:18" ht="12.75">
      <c r="A4" s="7">
        <v>2</v>
      </c>
      <c r="B4" s="8">
        <v>39429</v>
      </c>
      <c r="C4" s="9">
        <v>0.5</v>
      </c>
      <c r="D4" s="9">
        <v>0.5423611111111111</v>
      </c>
      <c r="E4" s="7" t="s">
        <v>16</v>
      </c>
      <c r="F4" s="7">
        <v>30</v>
      </c>
      <c r="G4" s="7">
        <f>5/F4*60</f>
        <v>10</v>
      </c>
      <c r="H4" s="7">
        <v>50</v>
      </c>
      <c r="I4" s="7">
        <f>5/H4*60</f>
        <v>6</v>
      </c>
      <c r="J4" s="7">
        <v>50</v>
      </c>
      <c r="K4" s="7">
        <f>3/J4*60</f>
        <v>3.5999999999999996</v>
      </c>
      <c r="L4" s="7">
        <v>50</v>
      </c>
      <c r="M4" s="7">
        <f>3/L4*60</f>
        <v>3.5999999999999996</v>
      </c>
      <c r="N4" s="7">
        <v>50</v>
      </c>
      <c r="O4" s="7">
        <f>3/N4*60</f>
        <v>3.5999999999999996</v>
      </c>
      <c r="P4" s="10">
        <f>G4+I4+K4+M4+O4</f>
        <v>26.800000000000004</v>
      </c>
      <c r="Q4" s="10">
        <v>61</v>
      </c>
      <c r="R4" s="10">
        <f>P4-Q4</f>
        <v>-34.199999999999996</v>
      </c>
    </row>
    <row r="5" spans="1:18" ht="12.75">
      <c r="A5" s="7">
        <v>3</v>
      </c>
      <c r="B5" s="8">
        <v>39430</v>
      </c>
      <c r="C5" s="9">
        <v>0.9069444444444444</v>
      </c>
      <c r="D5" s="9">
        <v>0.9256944444444444</v>
      </c>
      <c r="E5" s="7" t="s">
        <v>17</v>
      </c>
      <c r="F5" s="7">
        <v>50</v>
      </c>
      <c r="G5" s="7">
        <f>5/F5*60</f>
        <v>6</v>
      </c>
      <c r="H5" s="7">
        <v>30</v>
      </c>
      <c r="I5" s="7">
        <f>5/H5*60</f>
        <v>10</v>
      </c>
      <c r="J5" s="7">
        <v>50</v>
      </c>
      <c r="K5" s="7">
        <f>3/J5*60</f>
        <v>3.5999999999999996</v>
      </c>
      <c r="L5" s="7">
        <v>50</v>
      </c>
      <c r="M5" s="7">
        <f>3/L5*60</f>
        <v>3.5999999999999996</v>
      </c>
      <c r="N5" s="7">
        <v>50</v>
      </c>
      <c r="O5" s="7">
        <f>3/N5*60</f>
        <v>3.5999999999999996</v>
      </c>
      <c r="P5" s="10">
        <f>G5+I5+K5+M5+O5</f>
        <v>26.800000000000004</v>
      </c>
      <c r="Q5" s="10">
        <f>60-46+13</f>
        <v>27</v>
      </c>
      <c r="R5" s="10">
        <f>P5-Q5</f>
        <v>-0.19999999999999574</v>
      </c>
    </row>
    <row r="6" spans="1:18" ht="12.75">
      <c r="A6" s="7">
        <v>4</v>
      </c>
      <c r="B6" s="8">
        <v>39430</v>
      </c>
      <c r="C6" s="9">
        <v>0.6930555555555555</v>
      </c>
      <c r="D6" s="9">
        <v>0.711111111111111</v>
      </c>
      <c r="E6" s="7" t="s">
        <v>18</v>
      </c>
      <c r="F6" s="7">
        <v>30</v>
      </c>
      <c r="G6" s="7">
        <f>5/F6*60</f>
        <v>10</v>
      </c>
      <c r="H6" s="7">
        <v>50</v>
      </c>
      <c r="I6" s="7">
        <f>5/H6*60</f>
        <v>6</v>
      </c>
      <c r="J6" s="7">
        <v>30</v>
      </c>
      <c r="K6" s="7">
        <f>3/J6*60</f>
        <v>6</v>
      </c>
      <c r="L6" s="7">
        <v>30</v>
      </c>
      <c r="M6" s="7">
        <f>3/L6*60</f>
        <v>6</v>
      </c>
      <c r="N6" s="7">
        <v>50</v>
      </c>
      <c r="O6" s="7">
        <f>3/N6*60</f>
        <v>3.5999999999999996</v>
      </c>
      <c r="P6" s="10">
        <f>G6+I6+K6+M6+O6</f>
        <v>31.6</v>
      </c>
      <c r="Q6" s="10">
        <f>60-38+4</f>
        <v>26</v>
      </c>
      <c r="R6" s="10">
        <f>P6-Q6</f>
        <v>5.600000000000001</v>
      </c>
    </row>
    <row r="7" spans="1:18" ht="12.75">
      <c r="A7" s="7">
        <v>5</v>
      </c>
      <c r="B7" s="8">
        <v>39436</v>
      </c>
      <c r="C7" s="9">
        <v>0.5958333333333332</v>
      </c>
      <c r="D7" s="9">
        <v>0.6256944444444444</v>
      </c>
      <c r="E7" s="7" t="s">
        <v>19</v>
      </c>
      <c r="F7" s="7">
        <v>30</v>
      </c>
      <c r="G7" s="7">
        <f>5/F7*60</f>
        <v>10</v>
      </c>
      <c r="H7" s="7">
        <v>30</v>
      </c>
      <c r="I7" s="7">
        <f>5/H7*60</f>
        <v>10</v>
      </c>
      <c r="J7" s="7">
        <v>50</v>
      </c>
      <c r="K7" s="7">
        <f>3/J7*60</f>
        <v>3.5999999999999996</v>
      </c>
      <c r="L7" s="7">
        <v>30</v>
      </c>
      <c r="M7" s="7">
        <f>3/L7*60</f>
        <v>6</v>
      </c>
      <c r="N7" s="7">
        <v>50</v>
      </c>
      <c r="O7" s="7">
        <f>3/N7*60</f>
        <v>3.5999999999999996</v>
      </c>
      <c r="P7" s="10">
        <f>G7+I7+K7+M7+O7</f>
        <v>33.2</v>
      </c>
      <c r="Q7" s="10">
        <f>60-18+1</f>
        <v>43</v>
      </c>
      <c r="R7" s="10">
        <f>P7-Q7</f>
        <v>-9.799999999999997</v>
      </c>
    </row>
    <row r="8" spans="1:18" ht="12.75">
      <c r="A8" s="7">
        <v>6</v>
      </c>
      <c r="B8" s="8">
        <v>39443</v>
      </c>
      <c r="C8" s="9">
        <v>0.5604166666666667</v>
      </c>
      <c r="D8" s="9">
        <v>0.6333333333333333</v>
      </c>
      <c r="E8" s="7" t="s">
        <v>16</v>
      </c>
      <c r="F8" s="7">
        <v>30</v>
      </c>
      <c r="G8" s="7">
        <f>5/F8*60</f>
        <v>10</v>
      </c>
      <c r="H8" s="7">
        <v>50</v>
      </c>
      <c r="I8" s="7">
        <f>5/H8*60</f>
        <v>6</v>
      </c>
      <c r="J8" s="7">
        <v>50</v>
      </c>
      <c r="K8" s="7">
        <f>3/J8*60</f>
        <v>3.5999999999999996</v>
      </c>
      <c r="L8" s="7">
        <v>50</v>
      </c>
      <c r="M8" s="7">
        <f>3/L8*60</f>
        <v>3.5999999999999996</v>
      </c>
      <c r="N8" s="7">
        <v>50</v>
      </c>
      <c r="O8" s="7">
        <f>3/N8*60</f>
        <v>3.5999999999999996</v>
      </c>
      <c r="P8" s="10">
        <f>G8+I8+K8+M8+O8</f>
        <v>26.800000000000004</v>
      </c>
      <c r="Q8" s="10">
        <f>60-27+60+12</f>
        <v>105</v>
      </c>
      <c r="R8" s="10">
        <f>P8-Q8</f>
        <v>-78.19999999999999</v>
      </c>
    </row>
    <row r="9" spans="1:18" ht="12.75">
      <c r="A9" s="7">
        <v>7</v>
      </c>
      <c r="B9" s="8">
        <v>39444</v>
      </c>
      <c r="C9" s="9">
        <v>0.5722222222222222</v>
      </c>
      <c r="D9" s="9">
        <v>0.5979166666666665</v>
      </c>
      <c r="E9" s="7" t="s">
        <v>20</v>
      </c>
      <c r="F9" s="7">
        <v>50</v>
      </c>
      <c r="G9" s="7">
        <f>5/F9*60</f>
        <v>6</v>
      </c>
      <c r="H9" s="7">
        <v>10</v>
      </c>
      <c r="I9" s="7">
        <f>5/H9*60</f>
        <v>30</v>
      </c>
      <c r="J9" s="7">
        <v>50</v>
      </c>
      <c r="K9" s="7">
        <f>3/J9*60</f>
        <v>3.5999999999999996</v>
      </c>
      <c r="L9" s="7">
        <v>50</v>
      </c>
      <c r="M9" s="7">
        <f>3/L9*60</f>
        <v>3.5999999999999996</v>
      </c>
      <c r="N9" s="7">
        <v>50</v>
      </c>
      <c r="O9" s="7">
        <f>3/N9*60</f>
        <v>3.5999999999999996</v>
      </c>
      <c r="P9" s="10">
        <f>G9+I9+K9+M9+O9</f>
        <v>46.800000000000004</v>
      </c>
      <c r="Q9" s="10">
        <f>60-44+21</f>
        <v>37</v>
      </c>
      <c r="R9" s="10">
        <f>P9-Q9</f>
        <v>9.800000000000004</v>
      </c>
    </row>
    <row r="10" spans="1:18" ht="12.75">
      <c r="A10" s="7">
        <v>8</v>
      </c>
      <c r="B10" s="8">
        <v>39444</v>
      </c>
      <c r="C10" s="9">
        <v>0.6361111111111111</v>
      </c>
      <c r="D10" s="9">
        <v>0.65</v>
      </c>
      <c r="E10" s="7" t="s">
        <v>21</v>
      </c>
      <c r="F10" s="7">
        <v>10</v>
      </c>
      <c r="G10" s="7">
        <f>5/F10*60</f>
        <v>30</v>
      </c>
      <c r="H10" s="7">
        <v>30</v>
      </c>
      <c r="I10" s="7">
        <f>5/H10*60</f>
        <v>10</v>
      </c>
      <c r="J10" s="7">
        <v>50</v>
      </c>
      <c r="K10" s="7">
        <f>3/J10*60</f>
        <v>3.5999999999999996</v>
      </c>
      <c r="L10" s="7">
        <v>50</v>
      </c>
      <c r="M10" s="7">
        <f>3/L10*60</f>
        <v>3.5999999999999996</v>
      </c>
      <c r="N10" s="7">
        <v>50</v>
      </c>
      <c r="O10" s="7">
        <f>3/N10*60</f>
        <v>3.5999999999999996</v>
      </c>
      <c r="P10" s="10">
        <f>G10+I10+K10+M10+O10</f>
        <v>50.800000000000004</v>
      </c>
      <c r="Q10" s="10">
        <f>20</f>
        <v>20</v>
      </c>
      <c r="R10" s="10">
        <f>P10-Q10</f>
        <v>30.800000000000004</v>
      </c>
    </row>
    <row r="11" spans="1:18" ht="12.75">
      <c r="A11" s="7">
        <v>9</v>
      </c>
      <c r="B11" s="8">
        <v>39457</v>
      </c>
      <c r="C11" s="9">
        <v>0.8652777777777777</v>
      </c>
      <c r="D11" s="9">
        <v>0.8791666666666667</v>
      </c>
      <c r="E11" s="7" t="s">
        <v>22</v>
      </c>
      <c r="F11" s="7">
        <v>50</v>
      </c>
      <c r="G11" s="7">
        <f>5/F11*60</f>
        <v>6</v>
      </c>
      <c r="H11" s="7">
        <v>50</v>
      </c>
      <c r="I11" s="7">
        <f>5/H11*60</f>
        <v>6</v>
      </c>
      <c r="J11" s="7">
        <v>50</v>
      </c>
      <c r="K11" s="7">
        <f>3/J11*60</f>
        <v>3.5999999999999996</v>
      </c>
      <c r="L11" s="7">
        <v>50</v>
      </c>
      <c r="M11" s="7">
        <f>3/L11*60</f>
        <v>3.5999999999999996</v>
      </c>
      <c r="N11" s="7">
        <v>50</v>
      </c>
      <c r="O11" s="7">
        <f>3/N11*60</f>
        <v>3.5999999999999996</v>
      </c>
      <c r="P11" s="10">
        <f>G11+I11+K11+M11+O11</f>
        <v>22.799999999999997</v>
      </c>
      <c r="Q11" s="10">
        <v>20</v>
      </c>
      <c r="R11" s="10">
        <f>P11-Q11</f>
        <v>2.799999999999997</v>
      </c>
    </row>
    <row r="12" spans="1:18" ht="12.75">
      <c r="A12" s="7">
        <v>10</v>
      </c>
      <c r="B12" s="8">
        <v>39468</v>
      </c>
      <c r="C12" s="9">
        <v>0.617361111111111</v>
      </c>
      <c r="D12" s="9">
        <v>0.63125</v>
      </c>
      <c r="E12" s="7" t="s">
        <v>16</v>
      </c>
      <c r="F12" s="7">
        <v>30</v>
      </c>
      <c r="G12" s="7">
        <f>5/F12*60</f>
        <v>10</v>
      </c>
      <c r="H12" s="7">
        <v>50</v>
      </c>
      <c r="I12" s="7">
        <f>5/H12*60</f>
        <v>6</v>
      </c>
      <c r="J12" s="7">
        <v>50</v>
      </c>
      <c r="K12" s="7">
        <f>3/J12*60</f>
        <v>3.5999999999999996</v>
      </c>
      <c r="L12" s="7">
        <v>50</v>
      </c>
      <c r="M12" s="7">
        <f>3/L12*60</f>
        <v>3.5999999999999996</v>
      </c>
      <c r="N12" s="7">
        <v>50</v>
      </c>
      <c r="O12" s="7">
        <f>3/N12*60</f>
        <v>3.5999999999999996</v>
      </c>
      <c r="P12" s="10">
        <f>G12+I12+K12+M12+O12</f>
        <v>26.800000000000004</v>
      </c>
      <c r="Q12" s="10">
        <v>20</v>
      </c>
      <c r="R12" s="10">
        <f>P12-Q12</f>
        <v>6.800000000000004</v>
      </c>
    </row>
    <row r="13" spans="1:18" ht="12.75">
      <c r="A13" s="7">
        <v>11</v>
      </c>
      <c r="B13" s="8">
        <v>39468</v>
      </c>
      <c r="C13" s="9">
        <v>0.7319444444444444</v>
      </c>
      <c r="D13" s="9">
        <v>0.75</v>
      </c>
      <c r="E13" s="7" t="s">
        <v>23</v>
      </c>
      <c r="F13" s="7">
        <v>30</v>
      </c>
      <c r="G13" s="7">
        <f>5/F13*60</f>
        <v>10</v>
      </c>
      <c r="H13" s="7">
        <v>50</v>
      </c>
      <c r="I13" s="7">
        <f>5/H13*60</f>
        <v>6</v>
      </c>
      <c r="J13" s="7">
        <v>50</v>
      </c>
      <c r="K13" s="7">
        <f>3/J13*60</f>
        <v>3.5999999999999996</v>
      </c>
      <c r="L13" s="7">
        <v>50</v>
      </c>
      <c r="M13" s="7">
        <f>3/L13*60</f>
        <v>3.5999999999999996</v>
      </c>
      <c r="N13" s="7">
        <v>50</v>
      </c>
      <c r="O13" s="7">
        <f>3/N13*60</f>
        <v>3.5999999999999996</v>
      </c>
      <c r="P13" s="10">
        <f>G13+I13+K13+M13+O13</f>
        <v>26.800000000000004</v>
      </c>
      <c r="Q13" s="10">
        <v>26</v>
      </c>
      <c r="R13" s="10">
        <f>P13-Q13</f>
        <v>0.8000000000000043</v>
      </c>
    </row>
    <row r="14" spans="1:18" ht="12.75">
      <c r="A14" s="7">
        <v>12</v>
      </c>
      <c r="B14" s="8">
        <v>39474</v>
      </c>
      <c r="C14" s="9">
        <v>0.5888888888888888</v>
      </c>
      <c r="D14" s="9">
        <v>0.6138888888888888</v>
      </c>
      <c r="E14" s="7" t="s">
        <v>16</v>
      </c>
      <c r="F14" s="7">
        <v>30</v>
      </c>
      <c r="G14" s="7">
        <f>5/F14*60</f>
        <v>10</v>
      </c>
      <c r="H14" s="7">
        <v>50</v>
      </c>
      <c r="I14" s="7">
        <f>5/H14*60</f>
        <v>6</v>
      </c>
      <c r="J14" s="7">
        <v>50</v>
      </c>
      <c r="K14" s="7">
        <f>3/J14*60</f>
        <v>3.5999999999999996</v>
      </c>
      <c r="L14" s="7">
        <v>50</v>
      </c>
      <c r="M14" s="7">
        <f>3/L14*60</f>
        <v>3.5999999999999996</v>
      </c>
      <c r="N14" s="7">
        <v>50</v>
      </c>
      <c r="O14" s="7">
        <f>3/N14*60</f>
        <v>3.5999999999999996</v>
      </c>
      <c r="P14" s="10">
        <f>G14+I14+K14+M14+O14</f>
        <v>26.800000000000004</v>
      </c>
      <c r="Q14" s="10">
        <v>36</v>
      </c>
      <c r="R14" s="10">
        <f>P14-Q14</f>
        <v>-9.199999999999996</v>
      </c>
    </row>
    <row r="15" spans="1:18" ht="12.75">
      <c r="A15" s="7">
        <v>13</v>
      </c>
      <c r="B15" s="8">
        <v>39478</v>
      </c>
      <c r="C15" s="9">
        <v>0.5104166666666666</v>
      </c>
      <c r="D15" s="9">
        <v>0.54375</v>
      </c>
      <c r="E15" s="7" t="s">
        <v>16</v>
      </c>
      <c r="F15" s="7">
        <v>30</v>
      </c>
      <c r="G15" s="7">
        <f>5/F15*60</f>
        <v>10</v>
      </c>
      <c r="H15" s="7">
        <v>50</v>
      </c>
      <c r="I15" s="7">
        <f>5/H15*60</f>
        <v>6</v>
      </c>
      <c r="J15" s="7">
        <v>50</v>
      </c>
      <c r="K15" s="7">
        <f>3/J15*60</f>
        <v>3.5999999999999996</v>
      </c>
      <c r="L15" s="7">
        <v>50</v>
      </c>
      <c r="M15" s="7">
        <f>3/L15*60</f>
        <v>3.5999999999999996</v>
      </c>
      <c r="N15" s="7">
        <v>50</v>
      </c>
      <c r="O15" s="7">
        <f>3/N15*60</f>
        <v>3.5999999999999996</v>
      </c>
      <c r="P15" s="10">
        <f>G15+I15+K15+M15+O15</f>
        <v>26.800000000000004</v>
      </c>
      <c r="Q15" s="10">
        <v>48</v>
      </c>
      <c r="R15" s="10">
        <f>P15-Q15</f>
        <v>-21.199999999999996</v>
      </c>
    </row>
    <row r="16" spans="1:18" ht="12.75">
      <c r="A16" s="7">
        <v>14</v>
      </c>
      <c r="B16" s="8">
        <v>39482</v>
      </c>
      <c r="C16" s="9">
        <v>0.2569444444444444</v>
      </c>
      <c r="D16" s="9">
        <v>0.26805555555555555</v>
      </c>
      <c r="E16" s="7" t="s">
        <v>22</v>
      </c>
      <c r="F16" s="7">
        <v>50</v>
      </c>
      <c r="G16" s="7">
        <f>5/F16*60</f>
        <v>6</v>
      </c>
      <c r="H16" s="7">
        <v>50</v>
      </c>
      <c r="I16" s="7">
        <f>5/H16*60</f>
        <v>6</v>
      </c>
      <c r="J16" s="7">
        <v>50</v>
      </c>
      <c r="K16" s="7">
        <f>3/J16*60</f>
        <v>3.5999999999999996</v>
      </c>
      <c r="L16" s="7">
        <v>50</v>
      </c>
      <c r="M16" s="7">
        <f>3/L16*60</f>
        <v>3.5999999999999996</v>
      </c>
      <c r="N16" s="7">
        <v>50</v>
      </c>
      <c r="O16" s="7">
        <f>3/N16*60</f>
        <v>3.5999999999999996</v>
      </c>
      <c r="P16" s="10">
        <f>G16+I16+K16+M16+O16</f>
        <v>22.799999999999997</v>
      </c>
      <c r="Q16" s="10">
        <v>16</v>
      </c>
      <c r="R16" s="10">
        <f>P16-Q16</f>
        <v>6.799999999999997</v>
      </c>
    </row>
    <row r="17" spans="1:18" ht="12.75">
      <c r="A17" s="7">
        <v>15</v>
      </c>
      <c r="B17" s="8">
        <v>39482</v>
      </c>
      <c r="C17" s="9">
        <v>0.4520833333333333</v>
      </c>
      <c r="D17" s="9">
        <v>0.47638888888888886</v>
      </c>
      <c r="E17" s="7" t="s">
        <v>15</v>
      </c>
      <c r="F17" s="7">
        <v>30</v>
      </c>
      <c r="G17" s="7">
        <f>5/F17*60</f>
        <v>10</v>
      </c>
      <c r="H17" s="7">
        <v>30</v>
      </c>
      <c r="I17" s="7">
        <f>5/H17*60</f>
        <v>10</v>
      </c>
      <c r="J17" s="7">
        <v>50</v>
      </c>
      <c r="K17" s="7">
        <f>3/J17*60</f>
        <v>3.5999999999999996</v>
      </c>
      <c r="L17" s="7">
        <v>50</v>
      </c>
      <c r="M17" s="7">
        <f>3/L17*60</f>
        <v>3.5999999999999996</v>
      </c>
      <c r="N17" s="7">
        <v>30</v>
      </c>
      <c r="O17" s="7">
        <f>3/N17*60</f>
        <v>6</v>
      </c>
      <c r="P17" s="10">
        <f>G17+I17+K17+M17+O17</f>
        <v>33.2</v>
      </c>
      <c r="Q17" s="10">
        <v>35</v>
      </c>
      <c r="R17" s="10">
        <f>P17-Q17</f>
        <v>-1.7999999999999972</v>
      </c>
    </row>
    <row r="18" spans="1:18" ht="12.75">
      <c r="A18" s="7">
        <v>16</v>
      </c>
      <c r="B18" s="8">
        <v>39495</v>
      </c>
      <c r="C18" s="9">
        <v>0.5833333333333333</v>
      </c>
      <c r="D18" s="9">
        <v>0.598611111111111</v>
      </c>
      <c r="E18" s="7" t="s">
        <v>24</v>
      </c>
      <c r="F18" s="7">
        <v>50</v>
      </c>
      <c r="G18" s="7">
        <f>5/F18*60</f>
        <v>6</v>
      </c>
      <c r="H18" s="7">
        <v>50</v>
      </c>
      <c r="I18" s="7">
        <f>5/H18*60</f>
        <v>6</v>
      </c>
      <c r="J18" s="7">
        <v>50</v>
      </c>
      <c r="K18" s="7">
        <f>3/J18*60</f>
        <v>3.5999999999999996</v>
      </c>
      <c r="L18" s="7">
        <v>30</v>
      </c>
      <c r="M18" s="7">
        <f>3/L18*60</f>
        <v>6</v>
      </c>
      <c r="N18" s="7">
        <v>50</v>
      </c>
      <c r="O18" s="7">
        <f>3/N18*60</f>
        <v>3.5999999999999996</v>
      </c>
      <c r="P18" s="10">
        <f>G18+I18+K18+M18+O18</f>
        <v>25.200000000000003</v>
      </c>
      <c r="Q18" s="10">
        <v>22</v>
      </c>
      <c r="R18" s="10">
        <f>P18-Q18</f>
        <v>3.200000000000003</v>
      </c>
    </row>
    <row r="19" spans="1:18" ht="12.75">
      <c r="A19" s="7">
        <v>17</v>
      </c>
      <c r="B19" s="8">
        <v>39507</v>
      </c>
      <c r="C19" s="9">
        <v>0.5159722222222223</v>
      </c>
      <c r="D19" s="9">
        <v>0.5472222222222222</v>
      </c>
      <c r="E19" s="7" t="s">
        <v>25</v>
      </c>
      <c r="F19" s="7">
        <v>10</v>
      </c>
      <c r="G19" s="7">
        <f>5/F19*60</f>
        <v>30</v>
      </c>
      <c r="H19" s="7">
        <v>50</v>
      </c>
      <c r="I19" s="7">
        <f>5/H19*60</f>
        <v>6</v>
      </c>
      <c r="J19" s="7">
        <v>30</v>
      </c>
      <c r="K19" s="7">
        <f>3/J19*60</f>
        <v>6</v>
      </c>
      <c r="L19" s="7">
        <v>30</v>
      </c>
      <c r="M19" s="7">
        <f>3/L19*60</f>
        <v>6</v>
      </c>
      <c r="N19" s="7">
        <v>50</v>
      </c>
      <c r="O19" s="7">
        <f>3/N19*60</f>
        <v>3.5999999999999996</v>
      </c>
      <c r="P19" s="10">
        <f>G19+I19+K19+M19+O19</f>
        <v>51.6</v>
      </c>
      <c r="Q19" s="10">
        <v>45</v>
      </c>
      <c r="R19" s="10">
        <f>P19-Q19</f>
        <v>6.600000000000001</v>
      </c>
    </row>
    <row r="20" spans="1:18" ht="12.75">
      <c r="A20" s="7">
        <v>18</v>
      </c>
      <c r="B20" s="8">
        <v>39507</v>
      </c>
      <c r="C20" s="9">
        <v>0.7333333333333333</v>
      </c>
      <c r="D20" s="9">
        <v>0.7534722222222222</v>
      </c>
      <c r="E20" s="7" t="s">
        <v>26</v>
      </c>
      <c r="F20" s="7">
        <v>10</v>
      </c>
      <c r="G20" s="7">
        <f>5/F20*60</f>
        <v>30</v>
      </c>
      <c r="H20" s="7">
        <v>50</v>
      </c>
      <c r="I20" s="7">
        <f>5/H20*60</f>
        <v>6</v>
      </c>
      <c r="J20" s="7">
        <v>50</v>
      </c>
      <c r="K20" s="7">
        <f>3/J20*60</f>
        <v>3.5999999999999996</v>
      </c>
      <c r="L20" s="7">
        <v>50</v>
      </c>
      <c r="M20" s="7">
        <f>3/L20*60</f>
        <v>3.5999999999999996</v>
      </c>
      <c r="N20" s="7">
        <v>50</v>
      </c>
      <c r="O20" s="7">
        <f>3/N20*60</f>
        <v>3.5999999999999996</v>
      </c>
      <c r="P20" s="10">
        <f>G20+I20+K20+M20+O20</f>
        <v>46.800000000000004</v>
      </c>
      <c r="Q20" s="10">
        <v>29</v>
      </c>
      <c r="R20" s="10">
        <f>P20-Q20</f>
        <v>17.800000000000004</v>
      </c>
    </row>
    <row r="21" spans="1:18" ht="12.75">
      <c r="A21" s="7">
        <v>19</v>
      </c>
      <c r="B21" s="8">
        <v>39521</v>
      </c>
      <c r="C21" s="9">
        <v>0.5194444444444445</v>
      </c>
      <c r="D21" s="9">
        <v>0.5506944444444444</v>
      </c>
      <c r="E21" s="7" t="s">
        <v>27</v>
      </c>
      <c r="F21" s="7">
        <v>50</v>
      </c>
      <c r="G21" s="7">
        <f>5/F21*60</f>
        <v>6</v>
      </c>
      <c r="H21" s="7">
        <v>50</v>
      </c>
      <c r="I21" s="7">
        <f>5/H21*60</f>
        <v>6</v>
      </c>
      <c r="J21" s="7">
        <v>50</v>
      </c>
      <c r="K21" s="7">
        <f>3/J21*60</f>
        <v>3.5999999999999996</v>
      </c>
      <c r="L21" s="7">
        <v>50</v>
      </c>
      <c r="M21" s="7">
        <f>3/L21*60</f>
        <v>3.5999999999999996</v>
      </c>
      <c r="N21" s="7">
        <v>10</v>
      </c>
      <c r="O21" s="7">
        <f>3/N21*60</f>
        <v>18</v>
      </c>
      <c r="P21" s="10">
        <f>G21+I21+K21+M21+O21</f>
        <v>37.2</v>
      </c>
      <c r="Q21" s="10">
        <v>45</v>
      </c>
      <c r="R21" s="10">
        <f>P21-Q21</f>
        <v>-7.799999999999997</v>
      </c>
    </row>
    <row r="22" spans="1:18" ht="12.75">
      <c r="A22" s="7">
        <v>20</v>
      </c>
      <c r="B22" s="8">
        <v>39521</v>
      </c>
      <c r="C22" s="9">
        <v>0.6215277777777777</v>
      </c>
      <c r="D22" s="9">
        <v>0.6333333333333333</v>
      </c>
      <c r="E22" s="7" t="s">
        <v>28</v>
      </c>
      <c r="F22" s="7">
        <v>50</v>
      </c>
      <c r="G22" s="7">
        <f>5/F22*60</f>
        <v>6</v>
      </c>
      <c r="H22" s="7">
        <v>50</v>
      </c>
      <c r="I22" s="7">
        <f>5/H22*60</f>
        <v>6</v>
      </c>
      <c r="J22" s="7">
        <v>50</v>
      </c>
      <c r="K22" s="7">
        <f>3/J22*60</f>
        <v>3.5999999999999996</v>
      </c>
      <c r="L22" s="7">
        <v>50</v>
      </c>
      <c r="M22" s="7">
        <f>3/L22*60</f>
        <v>3.5999999999999996</v>
      </c>
      <c r="N22" s="7">
        <v>10</v>
      </c>
      <c r="O22" s="7">
        <f>3/N22*60</f>
        <v>18</v>
      </c>
      <c r="P22" s="10">
        <f>G22+I22+K22+M22+O22</f>
        <v>37.2</v>
      </c>
      <c r="Q22" s="10">
        <v>17</v>
      </c>
      <c r="R22" s="10">
        <f>P22-Q22</f>
        <v>20.200000000000003</v>
      </c>
    </row>
    <row r="23" spans="1:18" ht="12.75">
      <c r="A23" s="7">
        <v>21</v>
      </c>
      <c r="B23" s="8">
        <v>39527</v>
      </c>
      <c r="C23" s="9">
        <v>0.6083333333333333</v>
      </c>
      <c r="D23" s="9">
        <v>0.6284722222222222</v>
      </c>
      <c r="E23" s="7" t="s">
        <v>24</v>
      </c>
      <c r="F23" s="7">
        <v>50</v>
      </c>
      <c r="G23" s="7">
        <f>5/F23*60</f>
        <v>6</v>
      </c>
      <c r="H23" s="7">
        <v>50</v>
      </c>
      <c r="I23" s="7">
        <f>5/H23*60</f>
        <v>6</v>
      </c>
      <c r="J23" s="7">
        <v>50</v>
      </c>
      <c r="K23" s="7">
        <f>3/J23*60</f>
        <v>3.5999999999999996</v>
      </c>
      <c r="L23" s="7">
        <v>30</v>
      </c>
      <c r="M23" s="7">
        <f>3/L23*60</f>
        <v>6</v>
      </c>
      <c r="N23" s="7">
        <v>50</v>
      </c>
      <c r="O23" s="7">
        <f>3/N23*60</f>
        <v>3.5999999999999996</v>
      </c>
      <c r="P23" s="10">
        <f>G23+I23+K23+M23+O23</f>
        <v>25.200000000000003</v>
      </c>
      <c r="Q23" s="10">
        <v>29</v>
      </c>
      <c r="R23" s="10">
        <f>P23-Q23</f>
        <v>-3.799999999999997</v>
      </c>
    </row>
    <row r="24" spans="1:18" ht="12.75">
      <c r="A24" s="7">
        <v>22</v>
      </c>
      <c r="B24" s="8">
        <v>39534</v>
      </c>
      <c r="C24" s="9">
        <v>0.5263888888888889</v>
      </c>
      <c r="D24" s="9">
        <v>0.5479166666666666</v>
      </c>
      <c r="E24" s="7" t="s">
        <v>29</v>
      </c>
      <c r="F24" s="7">
        <v>30</v>
      </c>
      <c r="G24" s="7">
        <f>5/F24*60</f>
        <v>10</v>
      </c>
      <c r="H24" s="7">
        <v>50</v>
      </c>
      <c r="I24" s="7">
        <f>5/H24*60</f>
        <v>6</v>
      </c>
      <c r="J24" s="7">
        <v>50</v>
      </c>
      <c r="K24" s="7">
        <f>3/J24*60</f>
        <v>3.5999999999999996</v>
      </c>
      <c r="L24" s="7">
        <v>30</v>
      </c>
      <c r="M24" s="7">
        <f>3/L24*60</f>
        <v>6</v>
      </c>
      <c r="N24" s="7">
        <v>50</v>
      </c>
      <c r="O24" s="7">
        <f>3/N24*60</f>
        <v>3.5999999999999996</v>
      </c>
      <c r="P24" s="10">
        <f>G24+I24+K24+M24+O24</f>
        <v>29.200000000000003</v>
      </c>
      <c r="Q24" s="10">
        <v>31</v>
      </c>
      <c r="R24" s="10">
        <f>P24-Q24</f>
        <v>-1.7999999999999972</v>
      </c>
    </row>
    <row r="25" spans="1:18" ht="12.75">
      <c r="A25" s="7">
        <v>23</v>
      </c>
      <c r="B25" s="8">
        <v>39542</v>
      </c>
      <c r="C25" s="9">
        <v>0.32499999999999996</v>
      </c>
      <c r="D25" s="9">
        <v>0.3451388888888889</v>
      </c>
      <c r="E25" s="7" t="s">
        <v>30</v>
      </c>
      <c r="F25" s="7">
        <v>10</v>
      </c>
      <c r="G25" s="7">
        <f>5/F25*60</f>
        <v>30</v>
      </c>
      <c r="H25" s="7">
        <v>50</v>
      </c>
      <c r="I25" s="7">
        <f>5/H25*60</f>
        <v>6</v>
      </c>
      <c r="J25" s="7">
        <v>50</v>
      </c>
      <c r="K25" s="7">
        <f>3/J25*60</f>
        <v>3.5999999999999996</v>
      </c>
      <c r="L25" s="7">
        <v>50</v>
      </c>
      <c r="M25" s="7">
        <f>3/L25*60</f>
        <v>3.5999999999999996</v>
      </c>
      <c r="N25" s="7">
        <v>50</v>
      </c>
      <c r="O25" s="7">
        <f>3/N25*60</f>
        <v>3.5999999999999996</v>
      </c>
      <c r="P25" s="10">
        <f>G25+I25+K25+M25+O25</f>
        <v>46.800000000000004</v>
      </c>
      <c r="Q25" s="10">
        <v>29</v>
      </c>
      <c r="R25" s="10">
        <f>P25-Q25</f>
        <v>17.800000000000004</v>
      </c>
    </row>
    <row r="26" spans="1:18" ht="12.75">
      <c r="A26" s="7">
        <v>24</v>
      </c>
      <c r="B26" s="8">
        <v>39542</v>
      </c>
      <c r="C26" s="9">
        <v>0.4923611111111111</v>
      </c>
      <c r="D26" s="9">
        <v>0.5291666666666667</v>
      </c>
      <c r="E26" s="7" t="s">
        <v>31</v>
      </c>
      <c r="F26" s="7">
        <v>30</v>
      </c>
      <c r="G26" s="7">
        <f>5/F26*60</f>
        <v>10</v>
      </c>
      <c r="H26" s="7">
        <v>30</v>
      </c>
      <c r="I26" s="7">
        <f>5/H26*60</f>
        <v>10</v>
      </c>
      <c r="J26" s="7">
        <v>50</v>
      </c>
      <c r="K26" s="7">
        <f>3/J26*60</f>
        <v>3.5999999999999996</v>
      </c>
      <c r="L26" s="7">
        <v>10</v>
      </c>
      <c r="M26" s="7">
        <f>3/L26*60</f>
        <v>18</v>
      </c>
      <c r="N26" s="7">
        <v>50</v>
      </c>
      <c r="O26" s="7">
        <f>3/N26*60</f>
        <v>3.5999999999999996</v>
      </c>
      <c r="P26" s="10">
        <f>G26+I26+K26+M26+O26</f>
        <v>45.2</v>
      </c>
      <c r="Q26" s="10">
        <v>53</v>
      </c>
      <c r="R26" s="10">
        <f>P26-Q26</f>
        <v>-7.799999999999997</v>
      </c>
    </row>
    <row r="27" spans="1:18" ht="12.75">
      <c r="A27" s="7">
        <v>25</v>
      </c>
      <c r="B27" s="8">
        <v>39543</v>
      </c>
      <c r="C27" s="9">
        <v>0.32013888888888886</v>
      </c>
      <c r="D27" s="9">
        <v>0.32847222222222217</v>
      </c>
      <c r="E27" s="7" t="s">
        <v>22</v>
      </c>
      <c r="F27" s="7">
        <v>50</v>
      </c>
      <c r="G27" s="7">
        <f>5/F27*60</f>
        <v>6</v>
      </c>
      <c r="H27" s="7">
        <v>50</v>
      </c>
      <c r="I27" s="7">
        <f>5/H27*60</f>
        <v>6</v>
      </c>
      <c r="J27" s="7">
        <v>50</v>
      </c>
      <c r="K27" s="7">
        <f>3/J27*60</f>
        <v>3.5999999999999996</v>
      </c>
      <c r="L27" s="7">
        <v>50</v>
      </c>
      <c r="M27" s="7">
        <f>3/L27*60</f>
        <v>3.5999999999999996</v>
      </c>
      <c r="N27" s="7">
        <v>50</v>
      </c>
      <c r="O27" s="7">
        <f>3/N27*60</f>
        <v>3.5999999999999996</v>
      </c>
      <c r="P27" s="10">
        <f>G27+I27+K27+M27+O27</f>
        <v>22.799999999999997</v>
      </c>
      <c r="Q27" s="10">
        <v>12</v>
      </c>
      <c r="R27" s="10">
        <f>P27-Q27</f>
        <v>10.799999999999997</v>
      </c>
    </row>
    <row r="28" spans="1:18" ht="12.75">
      <c r="A28" s="7">
        <v>26</v>
      </c>
      <c r="B28" s="8">
        <v>39543</v>
      </c>
      <c r="C28" s="9">
        <v>0.3958333333333333</v>
      </c>
      <c r="D28" s="9">
        <v>0.4208333333333333</v>
      </c>
      <c r="E28" s="7" t="s">
        <v>22</v>
      </c>
      <c r="F28" s="7">
        <v>50</v>
      </c>
      <c r="G28" s="7">
        <f>5/F28*60</f>
        <v>6</v>
      </c>
      <c r="H28" s="7">
        <v>50</v>
      </c>
      <c r="I28" s="7">
        <f>5/H28*60</f>
        <v>6</v>
      </c>
      <c r="J28" s="7">
        <v>50</v>
      </c>
      <c r="K28" s="7">
        <f>3/J28*60</f>
        <v>3.5999999999999996</v>
      </c>
      <c r="L28" s="7">
        <v>50</v>
      </c>
      <c r="M28" s="7">
        <f>3/L28*60</f>
        <v>3.5999999999999996</v>
      </c>
      <c r="N28" s="7">
        <v>50</v>
      </c>
      <c r="O28" s="7">
        <f>3/N28*60</f>
        <v>3.5999999999999996</v>
      </c>
      <c r="P28" s="10">
        <f>G28+I28+K28+M28+O28</f>
        <v>22.799999999999997</v>
      </c>
      <c r="Q28" s="10">
        <v>36</v>
      </c>
      <c r="R28" s="10">
        <f>P28-Q28</f>
        <v>-13.200000000000003</v>
      </c>
    </row>
  </sheetData>
  <sheetProtection/>
  <mergeCells count="1">
    <mergeCell ref="A1:R1"/>
  </mergeCells>
  <printOptions horizontalCentered="1"/>
  <pageMargins left="0.7000000000000001" right="0.7000000000000001" top="0.75" bottom="0.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V4"/>
  <sheetViews>
    <sheetView workbookViewId="0" topLeftCell="A1">
      <selection activeCell="A4" sqref="A4"/>
    </sheetView>
  </sheetViews>
  <sheetFormatPr defaultColWidth="8.00390625" defaultRowHeight="12.75"/>
  <cols>
    <col min="1" max="254" width="8.00390625" style="11" customWidth="1"/>
  </cols>
  <sheetData>
    <row r="4" spans="1:256" s="13" customFormat="1" ht="19.5">
      <c r="A4" s="12" t="s">
        <v>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IU4"/>
      <c r="IV4"/>
    </row>
  </sheetData>
  <sheetProtection/>
  <mergeCells count="1">
    <mergeCell ref="A4:P4"/>
  </mergeCells>
  <printOptions horizontalCentered="1"/>
  <pageMargins left="0.75" right="0.75" top="1" bottom="1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B1" sqref="B1"/>
    </sheetView>
  </sheetViews>
  <sheetFormatPr defaultColWidth="8.00390625" defaultRowHeight="12.75"/>
  <cols>
    <col min="1" max="2" width="0" style="13" hidden="1" customWidth="1"/>
    <col min="3" max="255" width="8.00390625" style="13" customWidth="1"/>
  </cols>
  <sheetData>
    <row r="2" spans="1:16" ht="36.75">
      <c r="A2" s="5" t="s">
        <v>12</v>
      </c>
      <c r="B2" s="5" t="s">
        <v>13</v>
      </c>
      <c r="C2" s="14" t="s">
        <v>33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" ht="12.75">
      <c r="A3" s="10">
        <v>22.8</v>
      </c>
      <c r="B3" s="10">
        <v>20</v>
      </c>
    </row>
    <row r="4" spans="1:2" ht="12.75">
      <c r="A4" s="10">
        <v>22.8</v>
      </c>
      <c r="B4" s="10">
        <v>16</v>
      </c>
    </row>
    <row r="5" spans="1:2" ht="12.75">
      <c r="A5" s="10">
        <v>22.8</v>
      </c>
      <c r="B5" s="10">
        <v>12</v>
      </c>
    </row>
    <row r="6" spans="1:2" ht="12.75">
      <c r="A6" s="10">
        <v>22.8</v>
      </c>
      <c r="B6" s="10">
        <v>36</v>
      </c>
    </row>
    <row r="7" spans="1:2" ht="12.75">
      <c r="A7" s="10">
        <v>25.2</v>
      </c>
      <c r="B7" s="10">
        <v>22</v>
      </c>
    </row>
    <row r="8" spans="1:2" ht="12.75">
      <c r="A8" s="10">
        <v>25.2</v>
      </c>
      <c r="B8" s="10">
        <v>29</v>
      </c>
    </row>
    <row r="9" spans="1:2" ht="12.75">
      <c r="A9" s="10">
        <v>26.8</v>
      </c>
      <c r="B9" s="10">
        <f>60-27+60+12</f>
        <v>105</v>
      </c>
    </row>
    <row r="10" spans="1:2" ht="12.75">
      <c r="A10" s="10">
        <v>26.8</v>
      </c>
      <c r="B10" s="10">
        <v>36</v>
      </c>
    </row>
    <row r="11" spans="1:2" ht="12.75">
      <c r="A11" s="10">
        <v>26.8</v>
      </c>
      <c r="B11" s="10">
        <v>26</v>
      </c>
    </row>
    <row r="12" spans="1:2" ht="12.75">
      <c r="A12" s="10">
        <v>26.8</v>
      </c>
      <c r="B12" s="10">
        <f>60-46+13</f>
        <v>27</v>
      </c>
    </row>
    <row r="13" spans="1:2" ht="12.75">
      <c r="A13" s="10">
        <v>26.8</v>
      </c>
      <c r="B13" s="10">
        <v>61</v>
      </c>
    </row>
    <row r="14" spans="1:2" ht="12.75">
      <c r="A14" s="10">
        <v>26.8</v>
      </c>
      <c r="B14" s="10">
        <v>20</v>
      </c>
    </row>
    <row r="15" spans="1:2" ht="12.75">
      <c r="A15" s="10">
        <v>26.8</v>
      </c>
      <c r="B15" s="10">
        <v>48</v>
      </c>
    </row>
    <row r="16" spans="1:2" ht="12.75">
      <c r="A16" s="10">
        <v>29.2</v>
      </c>
      <c r="B16" s="10">
        <v>31</v>
      </c>
    </row>
    <row r="17" spans="1:2" ht="12.75">
      <c r="A17" s="10">
        <v>31.6</v>
      </c>
      <c r="B17" s="10">
        <f>60-38+4</f>
        <v>26</v>
      </c>
    </row>
    <row r="18" spans="1:2" ht="12.75">
      <c r="A18" s="10">
        <v>33.2</v>
      </c>
      <c r="B18" s="10">
        <f>60-52+26</f>
        <v>34</v>
      </c>
    </row>
    <row r="19" spans="1:2" ht="12.75">
      <c r="A19" s="10">
        <v>33.2</v>
      </c>
      <c r="B19" s="10">
        <f>60-18+1</f>
        <v>43</v>
      </c>
    </row>
    <row r="20" spans="1:2" ht="12.75">
      <c r="A20" s="10">
        <v>33.2</v>
      </c>
      <c r="B20" s="10">
        <v>35</v>
      </c>
    </row>
    <row r="21" spans="1:2" ht="12.75">
      <c r="A21" s="10">
        <v>37.2</v>
      </c>
      <c r="B21" s="10">
        <v>17</v>
      </c>
    </row>
    <row r="22" spans="1:2" ht="12.75">
      <c r="A22" s="10">
        <v>37.2</v>
      </c>
      <c r="B22" s="10">
        <v>45</v>
      </c>
    </row>
    <row r="23" spans="1:2" ht="12.75">
      <c r="A23" s="10">
        <v>45.2</v>
      </c>
      <c r="B23" s="10">
        <v>53</v>
      </c>
    </row>
    <row r="24" spans="1:2" ht="12.75">
      <c r="A24" s="10">
        <v>46.8</v>
      </c>
      <c r="B24" s="10">
        <v>29</v>
      </c>
    </row>
    <row r="25" spans="1:2" ht="12.75">
      <c r="A25" s="10">
        <v>46.8</v>
      </c>
      <c r="B25" s="10">
        <v>29</v>
      </c>
    </row>
    <row r="26" spans="1:2" ht="12.75">
      <c r="A26" s="10">
        <v>46.8</v>
      </c>
      <c r="B26" s="10">
        <f>60-44+21</f>
        <v>37</v>
      </c>
    </row>
    <row r="27" spans="1:2" ht="12.75">
      <c r="A27" s="10">
        <v>50.8</v>
      </c>
      <c r="B27" s="10">
        <f>20</f>
        <v>20</v>
      </c>
    </row>
    <row r="28" spans="1:2" ht="12.75">
      <c r="A28" s="10">
        <v>51.6</v>
      </c>
      <c r="B28" s="10">
        <v>45</v>
      </c>
    </row>
  </sheetData>
  <sheetProtection/>
  <mergeCells count="1">
    <mergeCell ref="C2:P2"/>
  </mergeCells>
  <printOptions horizontalCentered="1"/>
  <pageMargins left="0.75" right="0.75" top="1" bottom="1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Тестирование SMS-сервиса о пробках на Ленинградском шоссе</dc:title>
  <dc:subject/>
  <dc:creator/>
  <cp:keywords/>
  <dc:description/>
  <cp:lastModifiedBy/>
  <dcterms:created xsi:type="dcterms:W3CDTF">2008-03-17T17:43:44Z</dcterms:created>
  <dcterms:modified xsi:type="dcterms:W3CDTF">2008-04-15T20:11:32Z</dcterms:modified>
  <cp:category/>
  <cp:version/>
  <cp:contentType/>
  <cp:contentStatus/>
</cp:coreProperties>
</file>